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Air Force School\Desktop\"/>
    </mc:Choice>
  </mc:AlternateContent>
  <xr:revisionPtr revIDLastSave="0" documentId="13_ncr:1_{F1B79D2F-BB61-4586-854D-D550D22B3214}" xr6:coauthVersionLast="47" xr6:coauthVersionMax="47" xr10:uidLastSave="{00000000-0000-0000-0000-000000000000}"/>
  <bookViews>
    <workbookView xWindow="-120" yWindow="-120" windowWidth="20730" windowHeight="11040" xr2:uid="{00000000-000D-0000-FFFF-FFFF00000000}"/>
  </bookViews>
  <sheets>
    <sheet name="2024-25" sheetId="1" r:id="rId1"/>
  </sheets>
  <definedNames>
    <definedName name="_xlnm.Print_Area" localSheetId="0">'2024-25'!$A$1:$W$32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1" l="1"/>
  <c r="R27" i="1"/>
  <c r="W10" i="1" l="1"/>
  <c r="W30" i="1"/>
  <c r="R30" i="1"/>
  <c r="M30" i="1"/>
  <c r="D30" i="1"/>
  <c r="E30" i="1" s="1"/>
  <c r="W29" i="1"/>
  <c r="R29" i="1"/>
  <c r="M29" i="1"/>
  <c r="D29" i="1"/>
  <c r="E29" i="1" s="1"/>
  <c r="W28" i="1"/>
  <c r="R28" i="1"/>
  <c r="M28" i="1"/>
  <c r="D28" i="1"/>
  <c r="E28" i="1" s="1"/>
  <c r="W27" i="1"/>
  <c r="M27" i="1"/>
  <c r="D27" i="1"/>
  <c r="E27" i="1" s="1"/>
  <c r="W21" i="1"/>
  <c r="M21" i="1"/>
  <c r="D21" i="1"/>
  <c r="E21" i="1" s="1"/>
  <c r="W20" i="1"/>
  <c r="R20" i="1"/>
  <c r="M20" i="1"/>
  <c r="D20" i="1"/>
  <c r="E20" i="1" s="1"/>
  <c r="W19" i="1"/>
  <c r="R19" i="1"/>
  <c r="M19" i="1"/>
  <c r="D19" i="1"/>
  <c r="E19" i="1" s="1"/>
  <c r="W18" i="1"/>
  <c r="R18" i="1"/>
  <c r="M18" i="1"/>
  <c r="D18" i="1"/>
  <c r="E18" i="1" s="1"/>
  <c r="W13" i="1"/>
  <c r="R13" i="1"/>
  <c r="M13" i="1"/>
  <c r="D13" i="1"/>
  <c r="E13" i="1" s="1"/>
  <c r="W12" i="1"/>
  <c r="R12" i="1"/>
  <c r="D12" i="1"/>
  <c r="E12" i="1" s="1"/>
  <c r="W11" i="1"/>
  <c r="R11" i="1"/>
  <c r="M11" i="1"/>
  <c r="D11" i="1"/>
  <c r="E11" i="1" s="1"/>
  <c r="M10" i="1"/>
  <c r="D10" i="1"/>
  <c r="E10" i="1" s="1"/>
  <c r="F12" i="1" l="1"/>
  <c r="U30" i="1"/>
  <c r="V30" i="1" s="1"/>
  <c r="U10" i="1"/>
  <c r="V10" i="1" s="1"/>
  <c r="S13" i="1"/>
  <c r="T13" i="1" s="1"/>
  <c r="U13" i="1"/>
  <c r="V13" i="1" s="1"/>
  <c r="U18" i="1"/>
  <c r="V18" i="1" s="1"/>
  <c r="S10" i="1"/>
  <c r="T10" i="1" s="1"/>
  <c r="U19" i="1"/>
  <c r="V19" i="1" s="1"/>
  <c r="U29" i="1"/>
  <c r="V29" i="1" s="1"/>
  <c r="U28" i="1"/>
  <c r="V28" i="1" s="1"/>
  <c r="S11" i="1"/>
  <c r="T11" i="1" s="1"/>
  <c r="R21" i="1"/>
  <c r="U21" i="1" s="1"/>
  <c r="V21" i="1" s="1"/>
  <c r="U11" i="1"/>
  <c r="V11" i="1" s="1"/>
  <c r="U20" i="1"/>
  <c r="V20" i="1" s="1"/>
  <c r="U27" i="1"/>
  <c r="S28" i="1"/>
  <c r="T28" i="1" s="1"/>
  <c r="S29" i="1"/>
  <c r="T29" i="1" s="1"/>
  <c r="S30" i="1"/>
  <c r="T30" i="1" s="1"/>
  <c r="S18" i="1"/>
  <c r="T18" i="1" s="1"/>
  <c r="S19" i="1"/>
  <c r="T19" i="1" s="1"/>
  <c r="S20" i="1"/>
  <c r="T20" i="1" s="1"/>
  <c r="M12" i="1" l="1"/>
  <c r="S21" i="1"/>
  <c r="T21" i="1" s="1"/>
  <c r="V27" i="1"/>
  <c r="S27" i="1"/>
  <c r="T27" i="1" s="1"/>
  <c r="U12" i="1" l="1"/>
  <c r="V12" i="1" s="1"/>
  <c r="S12" i="1"/>
  <c r="T12" i="1" s="1"/>
</calcChain>
</file>

<file path=xl/sharedStrings.xml><?xml version="1.0" encoding="utf-8"?>
<sst xmlns="http://schemas.openxmlformats.org/spreadsheetml/2006/main" count="53" uniqueCount="43">
  <si>
    <t>CATEGORY</t>
  </si>
  <si>
    <t>ONE TIME CHARGES</t>
  </si>
  <si>
    <t>TOTAL ONE TIME CRGS</t>
  </si>
  <si>
    <t>ANNUAL CHARGES</t>
  </si>
  <si>
    <t>QUARTERLY FEE</t>
  </si>
  <si>
    <t>TOTAL QTR FEES</t>
  </si>
  <si>
    <t>AT THE TIME OF NEW ADMN</t>
  </si>
  <si>
    <t>EXISTING STUDENTS IN APR</t>
  </si>
  <si>
    <t>ANN TUI FEE</t>
  </si>
  <si>
    <t>CAUTION MONEY</t>
  </si>
  <si>
    <t>ADM FEES</t>
  </si>
  <si>
    <t>Development fees</t>
  </si>
  <si>
    <t>School/Dairy/Mag/ID/Health card fees</t>
  </si>
  <si>
    <t>Activity Fee</t>
  </si>
  <si>
    <t>Sports Fee</t>
  </si>
  <si>
    <t>EXAM FEE</t>
  </si>
  <si>
    <t>GPAIS</t>
  </si>
  <si>
    <t>TOTAL ANN CRGS</t>
  </si>
  <si>
    <t>TUI FEE</t>
  </si>
  <si>
    <t>SCIENCE LAB FEES</t>
  </si>
  <si>
    <t xml:space="preserve">COMPUTER FEES </t>
  </si>
  <si>
    <t>E-LEARNING FEES</t>
  </si>
  <si>
    <t>IN APR</t>
  </si>
  <si>
    <t>ANNUALLY</t>
  </si>
  <si>
    <t>A</t>
  </si>
  <si>
    <t>B</t>
  </si>
  <si>
    <t>C</t>
  </si>
  <si>
    <t>D</t>
  </si>
  <si>
    <t>NURSERY  TO CLASS V</t>
  </si>
  <si>
    <t xml:space="preserve">  OFFICERS</t>
  </si>
  <si>
    <t xml:space="preserve">  PBOR'S</t>
  </si>
  <si>
    <t xml:space="preserve">  NC(E)'S, MTS, NPF EMPLOYEES DRAWING LESS THAN RS.10,000/- PM</t>
  </si>
  <si>
    <t xml:space="preserve">  NON-AIR FORCE (CIVILIANS)</t>
  </si>
  <si>
    <t xml:space="preserve">  PBOR'S   </t>
  </si>
  <si>
    <t>VI TO VIII</t>
  </si>
  <si>
    <t xml:space="preserve">  NC(E)'S,  MTS, NPF     EMPLOYEES DRAWING LESS THAN RS.10,000/- PM </t>
  </si>
  <si>
    <t>IX TO XIII</t>
  </si>
  <si>
    <t xml:space="preserve">  OFFICERS  </t>
  </si>
  <si>
    <t xml:space="preserve">  NON-AIR FORCE (CIVILIANS)   </t>
  </si>
  <si>
    <t>AIR FORCE SCHOOL HEBBAL</t>
  </si>
  <si>
    <t>LIB FEE</t>
  </si>
  <si>
    <t>FEE STRUCTURE WEF 01 APR 2024 TO 31 MAR 25</t>
  </si>
  <si>
    <t>NOTE : AS PER POLICY, ON EVERY FEE REVISION, REFUNDABLE CAUTION MONEY IS REVISED IN THE CORRESPEONDING CATEGORY AND THE SAME WILL BE ADDED IN ONLINE FEE PORTAL IN APR FOR THE EXISTING STUDENTS.  PARENTS TO  ACKNOLWEDGE THE DIFFERENCE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</si>
</sst>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1"/>
      <name val="Arial"/>
      <family val="2"/>
    </font>
    <font>
      <sz val="12"/>
      <color theme="1"/>
      <name val="Arial"/>
      <family val="2"/>
    </font>
    <font>
      <sz val="10"/>
      <color theme="1"/>
      <name val="Arial"/>
      <family val="2"/>
    </font>
    <font>
      <sz val="16"/>
      <color theme="1"/>
      <name val="Arial"/>
      <family val="2"/>
    </font>
    <font>
      <sz val="12"/>
      <name val="Arial"/>
      <family val="2"/>
    </font>
    <font>
      <b/>
      <sz val="16"/>
      <color theme="1"/>
      <name val="Arial"/>
      <family val="2"/>
    </font>
    <font>
      <sz val="11"/>
      <color theme="1"/>
      <name val="Arial"/>
      <family val="2"/>
    </font>
    <font>
      <b/>
      <sz val="11"/>
      <color theme="1"/>
      <name val="Arial"/>
      <family val="2"/>
    </font>
    <font>
      <sz val="15"/>
      <color theme="1"/>
      <name val="Arial"/>
      <family val="2"/>
    </font>
    <font>
      <b/>
      <sz val="20"/>
      <color theme="1"/>
      <name val="Arial"/>
      <family val="2"/>
    </font>
    <font>
      <b/>
      <sz val="30"/>
      <color theme="1"/>
      <name val="Arial"/>
      <family val="2"/>
    </font>
    <font>
      <b/>
      <sz val="12"/>
      <color theme="1"/>
      <name val="Arial"/>
      <family val="2"/>
    </font>
    <font>
      <sz val="19"/>
      <color theme="1"/>
      <name val="Arial"/>
      <family val="2"/>
    </font>
    <font>
      <b/>
      <sz val="19"/>
      <color theme="1"/>
      <name val="Arial"/>
      <family val="2"/>
    </font>
    <font>
      <b/>
      <sz val="45"/>
      <color theme="1"/>
      <name val="Arial"/>
      <family val="2"/>
    </font>
    <font>
      <b/>
      <u/>
      <sz val="36"/>
      <color theme="1"/>
      <name val="Arial"/>
      <family val="2"/>
    </font>
    <font>
      <sz val="21"/>
      <color theme="1"/>
      <name val="Arial"/>
      <family val="2"/>
    </font>
    <font>
      <b/>
      <sz val="21"/>
      <color theme="1"/>
      <name val="Arial"/>
      <family val="2"/>
    </font>
    <font>
      <sz val="15"/>
      <name val="Arial"/>
      <family val="2"/>
    </font>
    <font>
      <sz val="20"/>
      <color theme="1"/>
      <name val="Arial"/>
      <family val="2"/>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63">
    <xf numFmtId="0" fontId="0" fillId="0" borderId="0" xfId="0"/>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1" fontId="8" fillId="0" borderId="10" xfId="0" applyNumberFormat="1" applyFont="1" applyBorder="1" applyAlignment="1">
      <alignment horizontal="center" vertical="center"/>
    </xf>
    <xf numFmtId="1" fontId="8" fillId="0" borderId="1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7" fillId="0" borderId="0" xfId="0" applyFont="1"/>
    <xf numFmtId="0" fontId="9" fillId="0" borderId="0" xfId="0" applyFont="1"/>
    <xf numFmtId="0" fontId="10" fillId="0" borderId="0" xfId="0" applyFont="1"/>
    <xf numFmtId="0" fontId="3" fillId="0" borderId="0" xfId="0" applyFont="1"/>
    <xf numFmtId="0" fontId="4" fillId="0" borderId="0" xfId="0" applyFont="1"/>
    <xf numFmtId="0" fontId="6" fillId="0" borderId="0" xfId="0" applyFont="1"/>
    <xf numFmtId="0" fontId="2" fillId="0" borderId="0" xfId="0" applyFont="1"/>
    <xf numFmtId="0" fontId="2" fillId="0" borderId="0" xfId="0" applyFont="1" applyAlignment="1">
      <alignment vertical="center"/>
    </xf>
    <xf numFmtId="0" fontId="11" fillId="0" borderId="0" xfId="0" applyFont="1"/>
    <xf numFmtId="0" fontId="7" fillId="0" borderId="0" xfId="0" applyFont="1" applyAlignment="1">
      <alignment vertical="center"/>
    </xf>
    <xf numFmtId="0" fontId="9" fillId="0" borderId="0" xfId="0" applyFont="1" applyAlignment="1">
      <alignment horizontal="center"/>
    </xf>
    <xf numFmtId="0" fontId="6" fillId="0" borderId="0" xfId="0" applyFont="1" applyAlignment="1">
      <alignment horizontal="center"/>
    </xf>
    <xf numFmtId="0" fontId="13" fillId="0" borderId="0" xfId="0" applyFont="1"/>
    <xf numFmtId="1" fontId="13" fillId="0" borderId="10" xfId="0" applyNumberFormat="1" applyFont="1" applyBorder="1" applyAlignment="1">
      <alignment horizontal="center"/>
    </xf>
    <xf numFmtId="0" fontId="13" fillId="0" borderId="0" xfId="0" applyFont="1" applyAlignment="1">
      <alignment vertical="center"/>
    </xf>
    <xf numFmtId="0" fontId="14" fillId="0" borderId="0" xfId="0" applyFont="1"/>
    <xf numFmtId="0" fontId="14" fillId="0" borderId="0" xfId="0" applyFont="1" applyAlignment="1">
      <alignment horizontal="center"/>
    </xf>
    <xf numFmtId="0" fontId="15" fillId="0" borderId="0" xfId="0" applyFont="1"/>
    <xf numFmtId="0" fontId="16" fillId="0" borderId="0" xfId="0" applyFont="1" applyAlignment="1">
      <alignment horizontal="center"/>
    </xf>
    <xf numFmtId="1" fontId="17" fillId="0" borderId="10" xfId="0" applyNumberFormat="1" applyFont="1" applyBorder="1" applyAlignment="1">
      <alignment horizontal="center" vertical="center"/>
    </xf>
    <xf numFmtId="1" fontId="18" fillId="0" borderId="10" xfId="0" applyNumberFormat="1" applyFont="1" applyBorder="1" applyAlignment="1">
      <alignment horizontal="center" vertical="center"/>
    </xf>
    <xf numFmtId="1" fontId="18" fillId="0" borderId="3" xfId="0" applyNumberFormat="1" applyFont="1" applyBorder="1" applyAlignment="1">
      <alignment horizontal="center" vertical="center"/>
    </xf>
    <xf numFmtId="0" fontId="18" fillId="0" borderId="10" xfId="0" applyFont="1" applyBorder="1" applyAlignment="1">
      <alignment horizontal="center" vertical="center"/>
    </xf>
    <xf numFmtId="1" fontId="17" fillId="0" borderId="10" xfId="0" applyNumberFormat="1" applyFont="1" applyBorder="1" applyAlignment="1">
      <alignment horizontal="center"/>
    </xf>
    <xf numFmtId="1" fontId="18" fillId="0" borderId="10" xfId="0" applyNumberFormat="1" applyFont="1" applyBorder="1" applyAlignment="1">
      <alignment horizontal="center"/>
    </xf>
    <xf numFmtId="0" fontId="18" fillId="0" borderId="10" xfId="0" applyFont="1" applyBorder="1" applyAlignment="1">
      <alignment horizontal="center"/>
    </xf>
    <xf numFmtId="0" fontId="19" fillId="0" borderId="10" xfId="0" applyFont="1" applyBorder="1" applyAlignment="1">
      <alignment horizontal="left" wrapText="1"/>
    </xf>
    <xf numFmtId="0" fontId="19" fillId="0" borderId="10" xfId="0" applyFont="1" applyBorder="1" applyAlignment="1">
      <alignment horizontal="left" vertical="center" wrapText="1"/>
    </xf>
    <xf numFmtId="0" fontId="9" fillId="0" borderId="10" xfId="0" applyFont="1" applyBorder="1" applyAlignment="1">
      <alignment horizontal="left" wrapText="1"/>
    </xf>
    <xf numFmtId="0" fontId="12" fillId="0" borderId="20" xfId="0" applyFont="1" applyBorder="1" applyAlignment="1">
      <alignment horizontal="center" vertical="center" wrapText="1"/>
    </xf>
    <xf numFmtId="0" fontId="20" fillId="0" borderId="0" xfId="0" applyFont="1"/>
    <xf numFmtId="0" fontId="20" fillId="0" borderId="0" xfId="0" applyFont="1" applyAlignment="1">
      <alignment vertical="center"/>
    </xf>
    <xf numFmtId="0" fontId="20" fillId="0" borderId="0" xfId="0" applyFont="1" applyAlignment="1">
      <alignment horizontal="center"/>
    </xf>
    <xf numFmtId="0" fontId="10" fillId="0" borderId="0" xfId="0" applyFont="1" applyAlignment="1">
      <alignment horizontal="left" wrapText="1"/>
    </xf>
    <xf numFmtId="0" fontId="12" fillId="0" borderId="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3" xfId="0" applyFont="1" applyBorder="1" applyAlignment="1">
      <alignment horizontal="center" vertical="center" wrapText="1"/>
    </xf>
    <xf numFmtId="0" fontId="12" fillId="0" borderId="6" xfId="0" applyFont="1" applyBorder="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1"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view="pageBreakPreview" zoomScale="60" zoomScaleNormal="87" workbookViewId="0">
      <selection activeCell="M35" sqref="M35"/>
    </sheetView>
  </sheetViews>
  <sheetFormatPr defaultRowHeight="18.75" x14ac:dyDescent="0.25"/>
  <cols>
    <col min="1" max="1" width="37.42578125" style="8" customWidth="1"/>
    <col min="2" max="2" width="5.85546875" style="8" customWidth="1"/>
    <col min="3" max="4" width="14.42578125" style="8" customWidth="1"/>
    <col min="5" max="5" width="12.140625" style="8" customWidth="1"/>
    <col min="6" max="6" width="12.42578125" style="8" customWidth="1"/>
    <col min="7" max="7" width="12.7109375" style="8" customWidth="1"/>
    <col min="8" max="8" width="10.85546875" style="8" customWidth="1"/>
    <col min="9" max="11" width="9.28515625" style="8" bestFit="1" customWidth="1"/>
    <col min="12" max="12" width="9.5703125" style="8" customWidth="1"/>
    <col min="13" max="13" width="14.7109375" style="8" customWidth="1"/>
    <col min="14" max="14" width="14.85546875" style="8" customWidth="1"/>
    <col min="15" max="15" width="11.7109375" style="8" customWidth="1"/>
    <col min="16" max="16" width="9.42578125" style="17" customWidth="1"/>
    <col min="17" max="17" width="13.5703125" style="8" customWidth="1"/>
    <col min="18" max="18" width="13.85546875" style="8" customWidth="1"/>
    <col min="19" max="19" width="12.42578125" style="8" customWidth="1"/>
    <col min="20" max="20" width="12.7109375" style="9" customWidth="1"/>
    <col min="21" max="21" width="14.28515625" style="8" customWidth="1"/>
    <col min="22" max="22" width="13.5703125" style="9" customWidth="1"/>
    <col min="23" max="23" width="14.85546875" style="18" customWidth="1"/>
    <col min="24" max="16384" width="9.140625" style="8"/>
  </cols>
  <sheetData>
    <row r="1" spans="1:23" ht="9" customHeight="1" x14ac:dyDescent="0.25"/>
    <row r="2" spans="1:23" s="16" customFormat="1" ht="34.5" customHeight="1" x14ac:dyDescent="0.6">
      <c r="A2" s="56" t="s">
        <v>39</v>
      </c>
      <c r="B2" s="56"/>
      <c r="C2" s="56"/>
      <c r="D2" s="56"/>
      <c r="E2" s="56"/>
      <c r="F2" s="56"/>
      <c r="G2" s="56"/>
      <c r="H2" s="56"/>
      <c r="I2" s="56"/>
      <c r="J2" s="56"/>
      <c r="K2" s="56"/>
      <c r="L2" s="56"/>
      <c r="M2" s="56"/>
      <c r="N2" s="56"/>
      <c r="O2" s="56"/>
      <c r="P2" s="56"/>
      <c r="Q2" s="56"/>
      <c r="R2" s="56"/>
      <c r="S2" s="56"/>
      <c r="T2" s="56"/>
      <c r="U2" s="56"/>
      <c r="V2" s="56"/>
      <c r="W2" s="56"/>
    </row>
    <row r="3" spans="1:23" s="16" customFormat="1" ht="43.5" customHeight="1" x14ac:dyDescent="0.6">
      <c r="A3" s="56" t="s">
        <v>41</v>
      </c>
      <c r="B3" s="56"/>
      <c r="C3" s="56"/>
      <c r="D3" s="56"/>
      <c r="E3" s="56"/>
      <c r="F3" s="56"/>
      <c r="G3" s="56"/>
      <c r="H3" s="56"/>
      <c r="I3" s="56"/>
      <c r="J3" s="56"/>
      <c r="K3" s="56"/>
      <c r="L3" s="56"/>
      <c r="M3" s="56"/>
      <c r="N3" s="56"/>
      <c r="O3" s="56"/>
      <c r="P3" s="56"/>
      <c r="Q3" s="56"/>
      <c r="R3" s="56"/>
      <c r="S3" s="56"/>
      <c r="T3" s="56"/>
      <c r="U3" s="56"/>
      <c r="V3" s="56"/>
      <c r="W3" s="56"/>
    </row>
    <row r="4" spans="1:23" s="16" customFormat="1" ht="13.5" customHeight="1" x14ac:dyDescent="0.6">
      <c r="A4" s="26"/>
      <c r="B4" s="26"/>
      <c r="C4" s="26"/>
      <c r="D4" s="26"/>
      <c r="E4" s="26"/>
      <c r="F4" s="26"/>
      <c r="G4" s="26"/>
      <c r="H4" s="26"/>
      <c r="I4" s="26"/>
      <c r="J4" s="26"/>
      <c r="K4" s="26"/>
      <c r="L4" s="26"/>
      <c r="M4" s="26"/>
      <c r="N4" s="26"/>
      <c r="O4" s="26"/>
      <c r="P4" s="26"/>
      <c r="Q4" s="26"/>
      <c r="R4" s="26"/>
      <c r="S4" s="26"/>
      <c r="T4" s="26"/>
      <c r="U4" s="26"/>
      <c r="V4" s="26"/>
      <c r="W4" s="26"/>
    </row>
    <row r="5" spans="1:23" s="10" customFormat="1" ht="38.25" customHeight="1" x14ac:dyDescent="0.6">
      <c r="A5" s="56" t="s">
        <v>28</v>
      </c>
      <c r="B5" s="56"/>
      <c r="C5" s="56"/>
      <c r="D5" s="56"/>
      <c r="E5" s="56"/>
      <c r="F5" s="56"/>
      <c r="G5" s="56"/>
      <c r="H5" s="56"/>
      <c r="I5" s="56"/>
      <c r="J5" s="56"/>
      <c r="K5" s="56"/>
      <c r="L5" s="56"/>
      <c r="M5" s="56"/>
      <c r="N5" s="56"/>
      <c r="O5" s="56"/>
      <c r="P5" s="56"/>
      <c r="Q5" s="56"/>
      <c r="R5" s="56"/>
      <c r="S5" s="56"/>
      <c r="T5" s="56"/>
      <c r="U5" s="56"/>
      <c r="V5" s="56"/>
      <c r="W5" s="56"/>
    </row>
    <row r="6" spans="1:23" ht="19.5" thickBot="1" x14ac:dyDescent="0.3"/>
    <row r="7" spans="1:23" s="11" customFormat="1" ht="25.5" customHeight="1" x14ac:dyDescent="0.2">
      <c r="A7" s="60" t="s">
        <v>0</v>
      </c>
      <c r="B7" s="1"/>
      <c r="C7" s="51" t="s">
        <v>1</v>
      </c>
      <c r="D7" s="52"/>
      <c r="E7" s="42" t="s">
        <v>2</v>
      </c>
      <c r="F7" s="51" t="s">
        <v>3</v>
      </c>
      <c r="G7" s="54"/>
      <c r="H7" s="54"/>
      <c r="I7" s="54"/>
      <c r="J7" s="54"/>
      <c r="K7" s="54"/>
      <c r="L7" s="54"/>
      <c r="M7" s="52"/>
      <c r="N7" s="51" t="s">
        <v>4</v>
      </c>
      <c r="O7" s="54"/>
      <c r="P7" s="54"/>
      <c r="Q7" s="52"/>
      <c r="R7" s="57" t="s">
        <v>5</v>
      </c>
      <c r="S7" s="44" t="s">
        <v>6</v>
      </c>
      <c r="T7" s="49"/>
      <c r="U7" s="44" t="s">
        <v>7</v>
      </c>
      <c r="V7" s="45"/>
      <c r="W7" s="48" t="s">
        <v>8</v>
      </c>
    </row>
    <row r="8" spans="1:23" s="11" customFormat="1" ht="27" customHeight="1" thickBot="1" x14ac:dyDescent="0.25">
      <c r="A8" s="61"/>
      <c r="B8" s="2"/>
      <c r="C8" s="42" t="s">
        <v>9</v>
      </c>
      <c r="D8" s="42" t="s">
        <v>10</v>
      </c>
      <c r="E8" s="53"/>
      <c r="F8" s="42" t="s">
        <v>11</v>
      </c>
      <c r="G8" s="42" t="s">
        <v>12</v>
      </c>
      <c r="H8" s="42" t="s">
        <v>13</v>
      </c>
      <c r="I8" s="42" t="s">
        <v>14</v>
      </c>
      <c r="J8" s="42" t="s">
        <v>15</v>
      </c>
      <c r="K8" s="42" t="s">
        <v>40</v>
      </c>
      <c r="L8" s="42" t="s">
        <v>16</v>
      </c>
      <c r="M8" s="42" t="s">
        <v>17</v>
      </c>
      <c r="N8" s="42" t="s">
        <v>18</v>
      </c>
      <c r="O8" s="42" t="s">
        <v>19</v>
      </c>
      <c r="P8" s="42" t="s">
        <v>20</v>
      </c>
      <c r="Q8" s="42" t="s">
        <v>21</v>
      </c>
      <c r="R8" s="58"/>
      <c r="S8" s="46"/>
      <c r="T8" s="50"/>
      <c r="U8" s="46"/>
      <c r="V8" s="47"/>
      <c r="W8" s="48"/>
    </row>
    <row r="9" spans="1:23" s="11" customFormat="1" ht="33.75" customHeight="1" x14ac:dyDescent="0.2">
      <c r="A9" s="62"/>
      <c r="B9" s="3"/>
      <c r="C9" s="43"/>
      <c r="D9" s="43"/>
      <c r="E9" s="53"/>
      <c r="F9" s="43"/>
      <c r="G9" s="53"/>
      <c r="H9" s="43"/>
      <c r="I9" s="43"/>
      <c r="J9" s="43"/>
      <c r="K9" s="43"/>
      <c r="L9" s="43"/>
      <c r="M9" s="43"/>
      <c r="N9" s="43"/>
      <c r="O9" s="53"/>
      <c r="P9" s="43"/>
      <c r="Q9" s="43"/>
      <c r="R9" s="59"/>
      <c r="S9" s="37" t="s">
        <v>22</v>
      </c>
      <c r="T9" s="37" t="s">
        <v>23</v>
      </c>
      <c r="U9" s="37" t="s">
        <v>22</v>
      </c>
      <c r="V9" s="37" t="s">
        <v>23</v>
      </c>
      <c r="W9" s="48"/>
    </row>
    <row r="10" spans="1:23" ht="45.75" customHeight="1" x14ac:dyDescent="0.25">
      <c r="A10" s="36" t="s">
        <v>37</v>
      </c>
      <c r="B10" s="4" t="s">
        <v>24</v>
      </c>
      <c r="C10" s="27">
        <v>3000</v>
      </c>
      <c r="D10" s="27">
        <f>C10</f>
        <v>3000</v>
      </c>
      <c r="E10" s="28">
        <f>C10+D10</f>
        <v>6000</v>
      </c>
      <c r="F10" s="27">
        <v>5400</v>
      </c>
      <c r="G10" s="27">
        <v>500</v>
      </c>
      <c r="H10" s="27">
        <v>2000</v>
      </c>
      <c r="I10" s="27">
        <v>500</v>
      </c>
      <c r="J10" s="27">
        <v>500</v>
      </c>
      <c r="K10" s="27">
        <v>100</v>
      </c>
      <c r="L10" s="27">
        <v>64</v>
      </c>
      <c r="M10" s="28">
        <f>SUM(F10:L10)</f>
        <v>9064</v>
      </c>
      <c r="N10" s="27">
        <v>9000</v>
      </c>
      <c r="O10" s="27">
        <v>0</v>
      </c>
      <c r="P10" s="27">
        <v>150</v>
      </c>
      <c r="Q10" s="27">
        <v>150</v>
      </c>
      <c r="R10" s="28">
        <f>Q10+P10+N10+O10</f>
        <v>9300</v>
      </c>
      <c r="S10" s="27">
        <f>R10+M10+E10</f>
        <v>24364</v>
      </c>
      <c r="T10" s="28">
        <f>R10*3+S10</f>
        <v>52264</v>
      </c>
      <c r="U10" s="27">
        <f>R10+M10</f>
        <v>18364</v>
      </c>
      <c r="V10" s="29">
        <f>R10*3+U10</f>
        <v>46264</v>
      </c>
      <c r="W10" s="28">
        <f>N10*4</f>
        <v>36000</v>
      </c>
    </row>
    <row r="11" spans="1:23" ht="43.5" customHeight="1" x14ac:dyDescent="0.25">
      <c r="A11" s="36" t="s">
        <v>33</v>
      </c>
      <c r="B11" s="5" t="s">
        <v>25</v>
      </c>
      <c r="C11" s="27">
        <v>2800</v>
      </c>
      <c r="D11" s="27">
        <f t="shared" ref="D11" si="0">C11</f>
        <v>2800</v>
      </c>
      <c r="E11" s="28">
        <f t="shared" ref="E11" si="1">C11+D11</f>
        <v>5600</v>
      </c>
      <c r="F11" s="27">
        <v>5030</v>
      </c>
      <c r="G11" s="27">
        <v>500</v>
      </c>
      <c r="H11" s="27">
        <v>2000</v>
      </c>
      <c r="I11" s="27">
        <v>500</v>
      </c>
      <c r="J11" s="27">
        <v>500</v>
      </c>
      <c r="K11" s="27">
        <v>100</v>
      </c>
      <c r="L11" s="27">
        <v>64</v>
      </c>
      <c r="M11" s="28">
        <f>SUM(F11:L11)</f>
        <v>8694</v>
      </c>
      <c r="N11" s="27">
        <v>8390</v>
      </c>
      <c r="O11" s="27">
        <v>0</v>
      </c>
      <c r="P11" s="27">
        <v>150</v>
      </c>
      <c r="Q11" s="27">
        <v>150</v>
      </c>
      <c r="R11" s="28">
        <f>Q11+P11+N11+O11</f>
        <v>8690</v>
      </c>
      <c r="S11" s="27">
        <f>R11+M11+E11</f>
        <v>22984</v>
      </c>
      <c r="T11" s="28">
        <f t="shared" ref="T11" si="2">R11*3+S11</f>
        <v>49054</v>
      </c>
      <c r="U11" s="27">
        <f>M11+R11</f>
        <v>17384</v>
      </c>
      <c r="V11" s="29">
        <f t="shared" ref="V11" si="3">R11*3+U11</f>
        <v>43454</v>
      </c>
      <c r="W11" s="30">
        <f>N11*4</f>
        <v>33560</v>
      </c>
    </row>
    <row r="12" spans="1:23" ht="87" customHeight="1" x14ac:dyDescent="0.25">
      <c r="A12" s="36" t="s">
        <v>35</v>
      </c>
      <c r="B12" s="5" t="s">
        <v>26</v>
      </c>
      <c r="C12" s="27">
        <v>2400</v>
      </c>
      <c r="D12" s="27">
        <f t="shared" ref="D12" si="4">C12</f>
        <v>2400</v>
      </c>
      <c r="E12" s="28">
        <f t="shared" ref="E12" si="5">C12+D12</f>
        <v>4800</v>
      </c>
      <c r="F12" s="27">
        <f t="shared" ref="F12" si="6">W12*15%</f>
        <v>4332</v>
      </c>
      <c r="G12" s="27">
        <v>500</v>
      </c>
      <c r="H12" s="27">
        <v>2000</v>
      </c>
      <c r="I12" s="27">
        <v>500</v>
      </c>
      <c r="J12" s="27">
        <v>500</v>
      </c>
      <c r="K12" s="27">
        <v>100</v>
      </c>
      <c r="L12" s="27">
        <v>64</v>
      </c>
      <c r="M12" s="28">
        <f>SUM(F12:L12)</f>
        <v>7996</v>
      </c>
      <c r="N12" s="27">
        <v>7220</v>
      </c>
      <c r="O12" s="27">
        <v>0</v>
      </c>
      <c r="P12" s="27">
        <v>150</v>
      </c>
      <c r="Q12" s="27">
        <v>150</v>
      </c>
      <c r="R12" s="28">
        <f>Q12+P12+N12+O12</f>
        <v>7520</v>
      </c>
      <c r="S12" s="27">
        <f>R12+M12+E12</f>
        <v>20316</v>
      </c>
      <c r="T12" s="28">
        <f t="shared" ref="T12" si="7">R12*3+S12</f>
        <v>42876</v>
      </c>
      <c r="U12" s="27">
        <f>M12+R12</f>
        <v>15516</v>
      </c>
      <c r="V12" s="29">
        <f t="shared" ref="V12" si="8">R12*3+U12</f>
        <v>38076</v>
      </c>
      <c r="W12" s="30">
        <f>N12*4</f>
        <v>28880</v>
      </c>
    </row>
    <row r="13" spans="1:23" ht="43.5" customHeight="1" x14ac:dyDescent="0.25">
      <c r="A13" s="36" t="s">
        <v>38</v>
      </c>
      <c r="B13" s="5" t="s">
        <v>27</v>
      </c>
      <c r="C13" s="27">
        <v>3600</v>
      </c>
      <c r="D13" s="27">
        <f t="shared" ref="D13" si="9">C13</f>
        <v>3600</v>
      </c>
      <c r="E13" s="28">
        <f t="shared" ref="E13" si="10">C13+D13</f>
        <v>7200</v>
      </c>
      <c r="F13" s="27">
        <v>6490</v>
      </c>
      <c r="G13" s="27">
        <v>500</v>
      </c>
      <c r="H13" s="27">
        <v>2000</v>
      </c>
      <c r="I13" s="27">
        <v>500</v>
      </c>
      <c r="J13" s="27">
        <v>500</v>
      </c>
      <c r="K13" s="27">
        <v>100</v>
      </c>
      <c r="L13" s="27">
        <v>64</v>
      </c>
      <c r="M13" s="28">
        <f>SUM(F13:L13)</f>
        <v>10154</v>
      </c>
      <c r="N13" s="27">
        <v>10820</v>
      </c>
      <c r="O13" s="27">
        <v>0</v>
      </c>
      <c r="P13" s="27">
        <v>150</v>
      </c>
      <c r="Q13" s="27">
        <v>150</v>
      </c>
      <c r="R13" s="28">
        <f>Q13+P13+N13+O13</f>
        <v>11120</v>
      </c>
      <c r="S13" s="27">
        <f>R13+M13+E13</f>
        <v>28474</v>
      </c>
      <c r="T13" s="28">
        <f t="shared" ref="T13" si="11">R13*3+S13</f>
        <v>61834</v>
      </c>
      <c r="U13" s="27">
        <f>M13+R13</f>
        <v>21274</v>
      </c>
      <c r="V13" s="29">
        <f t="shared" ref="V13" si="12">R13*3+U13</f>
        <v>54634</v>
      </c>
      <c r="W13" s="30">
        <f>N13*4</f>
        <v>43280</v>
      </c>
    </row>
    <row r="14" spans="1:23" ht="3" customHeight="1" x14ac:dyDescent="0.35">
      <c r="C14" s="20"/>
      <c r="D14" s="20"/>
      <c r="E14" s="20"/>
      <c r="F14" s="20"/>
      <c r="G14" s="20"/>
      <c r="H14" s="20"/>
      <c r="I14" s="20"/>
      <c r="J14" s="20"/>
      <c r="K14" s="21">
        <v>100</v>
      </c>
      <c r="L14" s="20"/>
      <c r="M14" s="20"/>
      <c r="N14" s="20"/>
      <c r="O14" s="20"/>
      <c r="P14" s="22"/>
      <c r="Q14" s="20"/>
      <c r="R14" s="20"/>
      <c r="S14" s="20"/>
      <c r="T14" s="23"/>
      <c r="U14" s="20"/>
      <c r="V14" s="23"/>
      <c r="W14" s="24"/>
    </row>
    <row r="15" spans="1:23" ht="24" hidden="1" x14ac:dyDescent="0.35">
      <c r="C15" s="20"/>
      <c r="D15" s="20"/>
      <c r="E15" s="20"/>
      <c r="F15" s="20"/>
      <c r="G15" s="20"/>
      <c r="H15" s="20"/>
      <c r="I15" s="20"/>
      <c r="J15" s="20"/>
      <c r="K15" s="20"/>
      <c r="L15" s="20"/>
      <c r="M15" s="20"/>
      <c r="N15" s="20"/>
      <c r="O15" s="20"/>
      <c r="P15" s="22"/>
      <c r="Q15" s="20"/>
      <c r="R15" s="20"/>
      <c r="S15" s="20"/>
      <c r="T15" s="23"/>
      <c r="U15" s="20"/>
      <c r="V15" s="23"/>
      <c r="W15" s="24"/>
    </row>
    <row r="16" spans="1:23" s="25" customFormat="1" ht="44.25" customHeight="1" x14ac:dyDescent="0.75">
      <c r="A16" s="55" t="s">
        <v>34</v>
      </c>
      <c r="B16" s="55"/>
      <c r="C16" s="55"/>
      <c r="D16" s="55"/>
      <c r="E16" s="55"/>
      <c r="F16" s="55"/>
      <c r="G16" s="55"/>
      <c r="H16" s="55"/>
      <c r="I16" s="55"/>
      <c r="J16" s="55"/>
      <c r="K16" s="55"/>
      <c r="L16" s="55"/>
      <c r="M16" s="55"/>
      <c r="N16" s="55"/>
      <c r="O16" s="55"/>
      <c r="P16" s="55"/>
      <c r="Q16" s="55"/>
      <c r="R16" s="55"/>
      <c r="S16" s="55"/>
      <c r="T16" s="55"/>
      <c r="U16" s="55"/>
      <c r="V16" s="55"/>
      <c r="W16" s="55"/>
    </row>
    <row r="17" spans="1:23" ht="3" customHeight="1" x14ac:dyDescent="0.3">
      <c r="E17" s="12"/>
      <c r="M17" s="12"/>
      <c r="R17" s="12"/>
      <c r="T17" s="12"/>
      <c r="V17" s="13"/>
      <c r="W17" s="19"/>
    </row>
    <row r="18" spans="1:23" s="14" customFormat="1" ht="46.5" customHeight="1" x14ac:dyDescent="0.25">
      <c r="A18" s="34" t="s">
        <v>29</v>
      </c>
      <c r="B18" s="6" t="s">
        <v>24</v>
      </c>
      <c r="C18" s="27">
        <v>3400</v>
      </c>
      <c r="D18" s="27">
        <f>C18</f>
        <v>3400</v>
      </c>
      <c r="E18" s="28">
        <f t="shared" ref="E18" si="13">C18+D18</f>
        <v>6800</v>
      </c>
      <c r="F18" s="27">
        <v>6130</v>
      </c>
      <c r="G18" s="27">
        <v>500</v>
      </c>
      <c r="H18" s="27">
        <v>2000</v>
      </c>
      <c r="I18" s="27">
        <v>500</v>
      </c>
      <c r="J18" s="27">
        <v>500</v>
      </c>
      <c r="K18" s="27">
        <v>100</v>
      </c>
      <c r="L18" s="27">
        <v>64</v>
      </c>
      <c r="M18" s="28">
        <f>SUM(F18:L18)</f>
        <v>9794</v>
      </c>
      <c r="N18" s="27">
        <v>10210</v>
      </c>
      <c r="O18" s="27">
        <v>50</v>
      </c>
      <c r="P18" s="27">
        <v>150</v>
      </c>
      <c r="Q18" s="27">
        <v>150</v>
      </c>
      <c r="R18" s="28">
        <f t="shared" ref="R18" si="14">Q18+P18+N18+O18</f>
        <v>10560</v>
      </c>
      <c r="S18" s="27">
        <f>R18+M18+E18</f>
        <v>27154</v>
      </c>
      <c r="T18" s="27">
        <f t="shared" ref="T18" si="15">R18*3+S18</f>
        <v>58834</v>
      </c>
      <c r="U18" s="27">
        <f t="shared" ref="U18" si="16">M18+R18</f>
        <v>20354</v>
      </c>
      <c r="V18" s="28">
        <f t="shared" ref="V18" si="17">R18*3+U18</f>
        <v>52034</v>
      </c>
      <c r="W18" s="30">
        <f>N18*4</f>
        <v>40840</v>
      </c>
    </row>
    <row r="19" spans="1:23" s="14" customFormat="1" ht="48" customHeight="1" x14ac:dyDescent="0.25">
      <c r="A19" s="34" t="s">
        <v>30</v>
      </c>
      <c r="B19" s="6" t="s">
        <v>25</v>
      </c>
      <c r="C19" s="27">
        <v>3210</v>
      </c>
      <c r="D19" s="27">
        <f t="shared" ref="D19" si="18">C19</f>
        <v>3210</v>
      </c>
      <c r="E19" s="28">
        <f t="shared" ref="E19" si="19">C19+D19</f>
        <v>6420</v>
      </c>
      <c r="F19" s="27">
        <v>5780</v>
      </c>
      <c r="G19" s="27">
        <v>500</v>
      </c>
      <c r="H19" s="27">
        <v>2000</v>
      </c>
      <c r="I19" s="27">
        <v>500</v>
      </c>
      <c r="J19" s="27">
        <v>500</v>
      </c>
      <c r="K19" s="27">
        <v>100</v>
      </c>
      <c r="L19" s="27">
        <v>64</v>
      </c>
      <c r="M19" s="28">
        <f>SUM(F19:L19)</f>
        <v>9444</v>
      </c>
      <c r="N19" s="27">
        <v>9640</v>
      </c>
      <c r="O19" s="27">
        <v>50</v>
      </c>
      <c r="P19" s="27">
        <v>150</v>
      </c>
      <c r="Q19" s="27">
        <v>150</v>
      </c>
      <c r="R19" s="28">
        <f t="shared" ref="R19" si="20">Q19+P19+N19+O19</f>
        <v>9990</v>
      </c>
      <c r="S19" s="27">
        <f>R19+M19+E19</f>
        <v>25854</v>
      </c>
      <c r="T19" s="27">
        <f t="shared" ref="T19" si="21">R19*3+S19</f>
        <v>55824</v>
      </c>
      <c r="U19" s="27">
        <f t="shared" ref="U19" si="22">M19+R19</f>
        <v>19434</v>
      </c>
      <c r="V19" s="28">
        <f t="shared" ref="V19" si="23">R19*3+U19</f>
        <v>49404</v>
      </c>
      <c r="W19" s="30">
        <f>N19*4</f>
        <v>38560</v>
      </c>
    </row>
    <row r="20" spans="1:23" s="15" customFormat="1" ht="78.75" customHeight="1" x14ac:dyDescent="0.25">
      <c r="A20" s="35" t="s">
        <v>31</v>
      </c>
      <c r="B20" s="6" t="s">
        <v>26</v>
      </c>
      <c r="C20" s="27">
        <v>2600</v>
      </c>
      <c r="D20" s="27">
        <f t="shared" ref="D20" si="24">C20</f>
        <v>2600</v>
      </c>
      <c r="E20" s="28">
        <f t="shared" ref="E20" si="25">C20+D20</f>
        <v>5200</v>
      </c>
      <c r="F20" s="27">
        <v>4690</v>
      </c>
      <c r="G20" s="27">
        <v>500</v>
      </c>
      <c r="H20" s="27">
        <v>2000</v>
      </c>
      <c r="I20" s="27">
        <v>500</v>
      </c>
      <c r="J20" s="27">
        <v>500</v>
      </c>
      <c r="K20" s="27">
        <v>100</v>
      </c>
      <c r="L20" s="27">
        <v>64</v>
      </c>
      <c r="M20" s="28">
        <f>SUM(F20:L20)</f>
        <v>8354</v>
      </c>
      <c r="N20" s="27">
        <v>7820</v>
      </c>
      <c r="O20" s="27">
        <v>50</v>
      </c>
      <c r="P20" s="27">
        <v>150</v>
      </c>
      <c r="Q20" s="27">
        <v>150</v>
      </c>
      <c r="R20" s="28">
        <f t="shared" ref="R20" si="26">Q20+P20+N20+O20</f>
        <v>8170</v>
      </c>
      <c r="S20" s="27">
        <f>R20+M20+E20</f>
        <v>21724</v>
      </c>
      <c r="T20" s="27">
        <f t="shared" ref="T20" si="27">R20*3+S20</f>
        <v>46234</v>
      </c>
      <c r="U20" s="27">
        <f t="shared" ref="U20" si="28">M20+R20</f>
        <v>16524</v>
      </c>
      <c r="V20" s="28">
        <f t="shared" ref="V20" si="29">R20*3+U20</f>
        <v>41034</v>
      </c>
      <c r="W20" s="30">
        <f>N20*4</f>
        <v>31280</v>
      </c>
    </row>
    <row r="21" spans="1:23" s="14" customFormat="1" ht="45.75" customHeight="1" x14ac:dyDescent="0.25">
      <c r="A21" s="34" t="s">
        <v>32</v>
      </c>
      <c r="B21" s="6" t="s">
        <v>27</v>
      </c>
      <c r="C21" s="27">
        <v>4000</v>
      </c>
      <c r="D21" s="27">
        <f t="shared" ref="D21" si="30">C21</f>
        <v>4000</v>
      </c>
      <c r="E21" s="28">
        <f t="shared" ref="E21" si="31">C21+D21</f>
        <v>8000</v>
      </c>
      <c r="F21" s="27">
        <v>7190</v>
      </c>
      <c r="G21" s="27">
        <v>500</v>
      </c>
      <c r="H21" s="27">
        <v>2000</v>
      </c>
      <c r="I21" s="27">
        <v>500</v>
      </c>
      <c r="J21" s="27">
        <v>500</v>
      </c>
      <c r="K21" s="27">
        <v>100</v>
      </c>
      <c r="L21" s="27">
        <v>64</v>
      </c>
      <c r="M21" s="28">
        <f>SUM(F21:L21)</f>
        <v>10854</v>
      </c>
      <c r="N21" s="27">
        <v>11990</v>
      </c>
      <c r="O21" s="27">
        <v>50</v>
      </c>
      <c r="P21" s="27">
        <v>150</v>
      </c>
      <c r="Q21" s="27">
        <v>150</v>
      </c>
      <c r="R21" s="28">
        <f t="shared" ref="R21" si="32">Q21+P21+N21+O21</f>
        <v>12340</v>
      </c>
      <c r="S21" s="27">
        <f>R21+M21+E21</f>
        <v>31194</v>
      </c>
      <c r="T21" s="27">
        <f t="shared" ref="T21" si="33">R21*3+S21</f>
        <v>68214</v>
      </c>
      <c r="U21" s="27">
        <f t="shared" ref="U21" si="34">M21+R21</f>
        <v>23194</v>
      </c>
      <c r="V21" s="28">
        <f t="shared" ref="V21" si="35">R21*3+U21</f>
        <v>60214</v>
      </c>
      <c r="W21" s="30">
        <f>N21*4</f>
        <v>47960</v>
      </c>
    </row>
    <row r="22" spans="1:23" ht="3" customHeight="1" x14ac:dyDescent="0.3">
      <c r="E22" s="12"/>
      <c r="M22" s="12"/>
      <c r="R22" s="12"/>
      <c r="T22" s="12"/>
      <c r="V22" s="13"/>
      <c r="W22" s="19"/>
    </row>
    <row r="23" spans="1:23" ht="0.75" hidden="1" customHeight="1" x14ac:dyDescent="0.3">
      <c r="E23" s="12"/>
      <c r="M23" s="12"/>
      <c r="R23" s="12"/>
      <c r="T23" s="12"/>
      <c r="V23" s="13"/>
      <c r="W23" s="19"/>
    </row>
    <row r="24" spans="1:23" ht="20.25" hidden="1" x14ac:dyDescent="0.3">
      <c r="E24" s="12"/>
      <c r="M24" s="12"/>
      <c r="R24" s="12"/>
      <c r="T24" s="12"/>
      <c r="V24" s="13"/>
      <c r="W24" s="19"/>
    </row>
    <row r="25" spans="1:23" s="25" customFormat="1" ht="50.25" customHeight="1" x14ac:dyDescent="0.75">
      <c r="A25" s="55" t="s">
        <v>36</v>
      </c>
      <c r="B25" s="55"/>
      <c r="C25" s="55"/>
      <c r="D25" s="55"/>
      <c r="E25" s="55"/>
      <c r="F25" s="55"/>
      <c r="G25" s="55"/>
      <c r="H25" s="55"/>
      <c r="I25" s="55"/>
      <c r="J25" s="55"/>
      <c r="K25" s="55"/>
      <c r="L25" s="55"/>
      <c r="M25" s="55"/>
      <c r="N25" s="55"/>
      <c r="O25" s="55"/>
      <c r="P25" s="55"/>
      <c r="Q25" s="55"/>
      <c r="R25" s="55"/>
      <c r="S25" s="55"/>
      <c r="T25" s="55"/>
      <c r="U25" s="55"/>
      <c r="V25" s="55"/>
      <c r="W25" s="55"/>
    </row>
    <row r="26" spans="1:23" ht="1.5" hidden="1" customHeight="1" x14ac:dyDescent="0.3">
      <c r="E26" s="12"/>
      <c r="M26" s="12"/>
      <c r="R26" s="12"/>
      <c r="T26" s="12"/>
      <c r="V26" s="13"/>
      <c r="W26" s="19"/>
    </row>
    <row r="27" spans="1:23" s="14" customFormat="1" ht="44.25" customHeight="1" x14ac:dyDescent="0.4">
      <c r="A27" s="34" t="s">
        <v>29</v>
      </c>
      <c r="B27" s="7"/>
      <c r="C27" s="31">
        <v>4000</v>
      </c>
      <c r="D27" s="31">
        <f t="shared" ref="D27" si="36">C27</f>
        <v>4000</v>
      </c>
      <c r="E27" s="32">
        <f t="shared" ref="E27" si="37">C27+D27</f>
        <v>8000</v>
      </c>
      <c r="F27" s="31">
        <v>7190</v>
      </c>
      <c r="G27" s="31">
        <v>500</v>
      </c>
      <c r="H27" s="31">
        <v>2000</v>
      </c>
      <c r="I27" s="31">
        <v>500</v>
      </c>
      <c r="J27" s="31">
        <v>500</v>
      </c>
      <c r="K27" s="31">
        <v>100</v>
      </c>
      <c r="L27" s="31">
        <v>64</v>
      </c>
      <c r="M27" s="32">
        <f>SUM(F27:L27)</f>
        <v>10854</v>
      </c>
      <c r="N27" s="31">
        <v>11990</v>
      </c>
      <c r="O27" s="31">
        <v>50</v>
      </c>
      <c r="P27" s="31">
        <v>150</v>
      </c>
      <c r="Q27" s="31">
        <v>150</v>
      </c>
      <c r="R27" s="32">
        <f>Q27+P27+N27+O27</f>
        <v>12340</v>
      </c>
      <c r="S27" s="31">
        <f>R27+M27+E27</f>
        <v>31194</v>
      </c>
      <c r="T27" s="32">
        <f t="shared" ref="T27" si="38">R27*3+S27</f>
        <v>68214</v>
      </c>
      <c r="U27" s="31">
        <f t="shared" ref="U27" si="39">M27+R27</f>
        <v>23194</v>
      </c>
      <c r="V27" s="32">
        <f t="shared" ref="V27" si="40">R27*3+U27</f>
        <v>60214</v>
      </c>
      <c r="W27" s="33">
        <f t="shared" ref="W27" si="41">N27*4</f>
        <v>47960</v>
      </c>
    </row>
    <row r="28" spans="1:23" s="14" customFormat="1" ht="51" customHeight="1" x14ac:dyDescent="0.4">
      <c r="A28" s="34" t="s">
        <v>30</v>
      </c>
      <c r="B28" s="7"/>
      <c r="C28" s="31">
        <v>3600</v>
      </c>
      <c r="D28" s="31">
        <f t="shared" ref="D28" si="42">C28</f>
        <v>3600</v>
      </c>
      <c r="E28" s="32">
        <f t="shared" ref="E28" si="43">C28+D28</f>
        <v>7200</v>
      </c>
      <c r="F28" s="31">
        <v>6490</v>
      </c>
      <c r="G28" s="31">
        <v>500</v>
      </c>
      <c r="H28" s="31">
        <v>2000</v>
      </c>
      <c r="I28" s="31">
        <v>500</v>
      </c>
      <c r="J28" s="31">
        <v>500</v>
      </c>
      <c r="K28" s="31">
        <v>100</v>
      </c>
      <c r="L28" s="31">
        <v>64</v>
      </c>
      <c r="M28" s="32">
        <f>SUM(F28:L28)</f>
        <v>10154</v>
      </c>
      <c r="N28" s="31">
        <v>10810</v>
      </c>
      <c r="O28" s="31">
        <v>50</v>
      </c>
      <c r="P28" s="31">
        <v>150</v>
      </c>
      <c r="Q28" s="31">
        <v>150</v>
      </c>
      <c r="R28" s="32">
        <f t="shared" ref="R28" si="44">Q28+P28+N28+O28</f>
        <v>11160</v>
      </c>
      <c r="S28" s="31">
        <f>R28+M28+E28</f>
        <v>28514</v>
      </c>
      <c r="T28" s="32">
        <f t="shared" ref="T28" si="45">R28*3+S28</f>
        <v>61994</v>
      </c>
      <c r="U28" s="31">
        <f t="shared" ref="U28" si="46">M28+R28</f>
        <v>21314</v>
      </c>
      <c r="V28" s="32">
        <f t="shared" ref="V28" si="47">R28*3+U28</f>
        <v>54794</v>
      </c>
      <c r="W28" s="33">
        <f t="shared" ref="W28" si="48">N28*4</f>
        <v>43240</v>
      </c>
    </row>
    <row r="29" spans="1:23" s="14" customFormat="1" ht="82.5" customHeight="1" x14ac:dyDescent="0.4">
      <c r="A29" s="34" t="s">
        <v>31</v>
      </c>
      <c r="B29" s="7"/>
      <c r="C29" s="31">
        <v>2800</v>
      </c>
      <c r="D29" s="31">
        <f t="shared" ref="D29" si="49">C29</f>
        <v>2800</v>
      </c>
      <c r="E29" s="32">
        <f t="shared" ref="E29" si="50">C29+D29</f>
        <v>5600</v>
      </c>
      <c r="F29" s="31">
        <v>5040</v>
      </c>
      <c r="G29" s="31">
        <v>500</v>
      </c>
      <c r="H29" s="31">
        <v>2000</v>
      </c>
      <c r="I29" s="31">
        <v>500</v>
      </c>
      <c r="J29" s="31">
        <v>500</v>
      </c>
      <c r="K29" s="31">
        <v>100</v>
      </c>
      <c r="L29" s="31">
        <v>64</v>
      </c>
      <c r="M29" s="32">
        <f>SUM(F29:L29)</f>
        <v>8704</v>
      </c>
      <c r="N29" s="31">
        <v>8400</v>
      </c>
      <c r="O29" s="31">
        <v>50</v>
      </c>
      <c r="P29" s="31">
        <v>150</v>
      </c>
      <c r="Q29" s="31">
        <v>150</v>
      </c>
      <c r="R29" s="32">
        <f t="shared" ref="R29" si="51">Q29+P29+N29+O29</f>
        <v>8750</v>
      </c>
      <c r="S29" s="31">
        <f>R29+M29+E29</f>
        <v>23054</v>
      </c>
      <c r="T29" s="32">
        <f t="shared" ref="T29" si="52">R29*3+S29</f>
        <v>49304</v>
      </c>
      <c r="U29" s="31">
        <f t="shared" ref="U29" si="53">M29+R29</f>
        <v>17454</v>
      </c>
      <c r="V29" s="32">
        <f t="shared" ref="V29" si="54">R29*3+U29</f>
        <v>43704</v>
      </c>
      <c r="W29" s="33">
        <f t="shared" ref="W29" si="55">N29*4</f>
        <v>33600</v>
      </c>
    </row>
    <row r="30" spans="1:23" s="14" customFormat="1" ht="52.5" customHeight="1" x14ac:dyDescent="0.4">
      <c r="A30" s="34" t="s">
        <v>32</v>
      </c>
      <c r="B30" s="7"/>
      <c r="C30" s="31">
        <v>4600</v>
      </c>
      <c r="D30" s="31">
        <f t="shared" ref="D30" si="56">C30</f>
        <v>4600</v>
      </c>
      <c r="E30" s="32">
        <f t="shared" ref="E30" si="57">C30+D30</f>
        <v>9200</v>
      </c>
      <c r="F30" s="31">
        <v>8290</v>
      </c>
      <c r="G30" s="31">
        <v>500</v>
      </c>
      <c r="H30" s="31">
        <v>2000</v>
      </c>
      <c r="I30" s="31">
        <v>500</v>
      </c>
      <c r="J30" s="31">
        <v>500</v>
      </c>
      <c r="K30" s="31">
        <v>100</v>
      </c>
      <c r="L30" s="31">
        <v>64</v>
      </c>
      <c r="M30" s="32">
        <f>SUM(F30:L30)</f>
        <v>11954</v>
      </c>
      <c r="N30" s="31">
        <v>13820</v>
      </c>
      <c r="O30" s="31">
        <v>50</v>
      </c>
      <c r="P30" s="31">
        <v>150</v>
      </c>
      <c r="Q30" s="31">
        <v>150</v>
      </c>
      <c r="R30" s="32">
        <f t="shared" ref="R30" si="58">Q30+P30+N30+O30</f>
        <v>14170</v>
      </c>
      <c r="S30" s="31">
        <f>R30+M30+E30</f>
        <v>35324</v>
      </c>
      <c r="T30" s="32">
        <f t="shared" ref="T30" si="59">R30*3+S30</f>
        <v>77834</v>
      </c>
      <c r="U30" s="31">
        <f t="shared" ref="U30" si="60">M30+R30</f>
        <v>26124</v>
      </c>
      <c r="V30" s="32">
        <f t="shared" ref="V30" si="61">R30*3+U30</f>
        <v>68634</v>
      </c>
      <c r="W30" s="33">
        <f t="shared" ref="W30" si="62">N30*4</f>
        <v>55280</v>
      </c>
    </row>
    <row r="32" spans="1:23" s="38" customFormat="1" ht="58.5" customHeight="1" x14ac:dyDescent="0.4">
      <c r="A32" s="41" t="s">
        <v>42</v>
      </c>
      <c r="B32" s="41"/>
      <c r="C32" s="41"/>
      <c r="D32" s="41"/>
      <c r="E32" s="41"/>
      <c r="F32" s="41"/>
      <c r="G32" s="41"/>
      <c r="H32" s="41"/>
      <c r="I32" s="41"/>
      <c r="J32" s="41"/>
      <c r="K32" s="41"/>
      <c r="L32" s="41"/>
      <c r="M32" s="41"/>
      <c r="N32" s="41"/>
      <c r="O32" s="41"/>
      <c r="P32" s="41"/>
      <c r="Q32" s="41"/>
      <c r="R32" s="41"/>
      <c r="S32" s="41"/>
      <c r="T32" s="41"/>
      <c r="U32" s="41"/>
      <c r="V32" s="41"/>
      <c r="W32" s="41"/>
    </row>
    <row r="33" spans="16:23" s="38" customFormat="1" ht="25.5" x14ac:dyDescent="0.35">
      <c r="P33" s="39"/>
      <c r="W33" s="40"/>
    </row>
  </sheetData>
  <mergeCells count="29">
    <mergeCell ref="A3:W3"/>
    <mergeCell ref="A2:W2"/>
    <mergeCell ref="A5:W5"/>
    <mergeCell ref="A16:W16"/>
    <mergeCell ref="O8:O9"/>
    <mergeCell ref="R7:R9"/>
    <mergeCell ref="F8:F9"/>
    <mergeCell ref="G8:G9"/>
    <mergeCell ref="H8:H9"/>
    <mergeCell ref="I8:I9"/>
    <mergeCell ref="J8:J9"/>
    <mergeCell ref="K8:K9"/>
    <mergeCell ref="A7:A9"/>
    <mergeCell ref="A32:W32"/>
    <mergeCell ref="P8:P9"/>
    <mergeCell ref="Q8:Q9"/>
    <mergeCell ref="U7:V8"/>
    <mergeCell ref="W7:W9"/>
    <mergeCell ref="C8:C9"/>
    <mergeCell ref="D8:D9"/>
    <mergeCell ref="S7:T8"/>
    <mergeCell ref="L8:L9"/>
    <mergeCell ref="M8:M9"/>
    <mergeCell ref="N8:N9"/>
    <mergeCell ref="C7:D7"/>
    <mergeCell ref="E7:E9"/>
    <mergeCell ref="F7:M7"/>
    <mergeCell ref="N7:Q7"/>
    <mergeCell ref="A25:W25"/>
  </mergeCells>
  <pageMargins left="0" right="0" top="0" bottom="0" header="0" footer="0"/>
  <pageSetup paperSize="9" scale="4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2024-25</vt:lpstr>
      <vt:lpstr>'2024-25'!Print_Area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 Force School</dc:creator>
  <cp:lastModifiedBy>AFS HEBBAL</cp:lastModifiedBy>
  <cp:lastPrinted>2023-12-13T02:14:36Z</cp:lastPrinted>
  <dcterms:created xsi:type="dcterms:W3CDTF">2015-06-05T18:17:20Z</dcterms:created>
  <dcterms:modified xsi:type="dcterms:W3CDTF">2024-01-29T02:40:34Z</dcterms:modified>
</cp:coreProperties>
</file>